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puckett2/Documents/Web Development/PSEP Website/Math for Applicators/Accessible Versions/"/>
    </mc:Choice>
  </mc:AlternateContent>
  <xr:revisionPtr revIDLastSave="0" documentId="13_ncr:1_{84FCAD72-9919-3B4C-B2A7-D8D848576EE6}" xr6:coauthVersionLast="47" xr6:coauthVersionMax="47" xr10:uidLastSave="{00000000-0000-0000-0000-000000000000}"/>
  <bookViews>
    <workbookView xWindow="-38400" yWindow="500" windowWidth="27480" windowHeight="21780" xr2:uid="{F841E605-7622-0C4C-A27D-D547C67DF5C5}"/>
  </bookViews>
  <sheets>
    <sheet name="Jar Test Proportions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1" l="1"/>
  <c r="G10" i="1" l="1" a="1"/>
  <c r="G10" i="1" s="1"/>
  <c r="E10" i="1" a="1"/>
  <c r="E10" i="1" s="1"/>
  <c r="F10" i="1" s="1"/>
  <c r="H10" i="1" s="1" a="1"/>
  <c r="H10" i="1" s="1"/>
  <c r="I10" i="1" s="1" a="1"/>
  <c r="I10" i="1" s="1"/>
  <c r="E28" i="1" a="1"/>
  <c r="E28" i="1" s="1"/>
  <c r="F28" i="1" s="1"/>
  <c r="E27" i="1" a="1"/>
  <c r="E27" i="1" s="1"/>
  <c r="F27" i="1" s="1"/>
  <c r="E26" i="1" a="1"/>
  <c r="E26" i="1" s="1"/>
  <c r="F26" i="1" s="1"/>
  <c r="E25" i="1" a="1"/>
  <c r="E25" i="1" s="1"/>
  <c r="F25" i="1" s="1"/>
  <c r="E24" i="1" a="1"/>
  <c r="E24" i="1" s="1"/>
  <c r="F24" i="1" s="1"/>
  <c r="E23" i="1" a="1"/>
  <c r="E23" i="1" s="1"/>
  <c r="F23" i="1" s="1"/>
  <c r="E22" i="1" a="1"/>
  <c r="E22" i="1" s="1"/>
  <c r="F22" i="1" s="1"/>
  <c r="E21" i="1" a="1"/>
  <c r="E21" i="1" s="1"/>
  <c r="F21" i="1" s="1"/>
  <c r="E20" i="1" a="1"/>
  <c r="E20" i="1" s="1"/>
  <c r="F20" i="1" s="1"/>
  <c r="E19" i="1" a="1"/>
  <c r="E19" i="1" s="1"/>
  <c r="F19" i="1" s="1"/>
  <c r="E18" i="1" a="1"/>
  <c r="E18" i="1" s="1"/>
  <c r="F18" i="1" s="1"/>
  <c r="E17" i="1" a="1"/>
  <c r="E17" i="1" s="1"/>
  <c r="F17" i="1" s="1"/>
  <c r="E16" i="1" a="1"/>
  <c r="E16" i="1" s="1"/>
  <c r="F16" i="1" s="1"/>
  <c r="E15" i="1" a="1"/>
  <c r="E15" i="1" s="1"/>
  <c r="F15" i="1" s="1"/>
  <c r="E14" i="1" a="1"/>
  <c r="E14" i="1" s="1"/>
  <c r="F14" i="1" s="1"/>
  <c r="E13" i="1" a="1"/>
  <c r="E13" i="1" s="1"/>
  <c r="F13" i="1" s="1"/>
  <c r="E12" i="1" a="1"/>
  <c r="E12" i="1" s="1"/>
  <c r="F12" i="1" s="1"/>
  <c r="E9" i="1" a="1"/>
  <c r="E9" i="1" s="1"/>
  <c r="F9" i="1" s="1"/>
  <c r="E11" i="1" a="1"/>
  <c r="E11" i="1" s="1"/>
  <c r="F11" i="1" s="1"/>
  <c r="G26" i="1" a="1"/>
  <c r="G26" i="1" s="1"/>
  <c r="G25" i="1" a="1"/>
  <c r="G25" i="1" s="1"/>
  <c r="G24" i="1" a="1"/>
  <c r="G24" i="1" s="1"/>
  <c r="G17" i="1" a="1"/>
  <c r="G17" i="1" s="1"/>
  <c r="G16" i="1" a="1"/>
  <c r="G16" i="1" s="1"/>
  <c r="G15" i="1" a="1"/>
  <c r="G15" i="1" s="1"/>
  <c r="G14" i="1" a="1"/>
  <c r="G14" i="1" s="1"/>
  <c r="G13" i="1" a="1"/>
  <c r="G13" i="1" s="1"/>
  <c r="G12" i="1" a="1"/>
  <c r="G12" i="1" s="1"/>
  <c r="G11" i="1" a="1"/>
  <c r="G11" i="1" s="1"/>
  <c r="G9" i="1" a="1"/>
  <c r="G9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G27" i="1" a="1"/>
  <c r="G27" i="1" s="1"/>
  <c r="G28" i="1" a="1"/>
  <c r="G28" i="1" s="1"/>
  <c r="H15" i="1" l="1" a="1"/>
  <c r="H15" i="1" s="1"/>
  <c r="I15" i="1" s="1" a="1"/>
  <c r="I15" i="1" s="1"/>
  <c r="H16" i="1" a="1"/>
  <c r="H16" i="1" s="1"/>
  <c r="I16" i="1" s="1" a="1"/>
  <c r="I16" i="1" s="1"/>
  <c r="H17" i="1" a="1"/>
  <c r="H17" i="1" s="1"/>
  <c r="I17" i="1" s="1" a="1"/>
  <c r="I17" i="1" s="1"/>
  <c r="H12" i="1" a="1"/>
  <c r="H12" i="1" s="1"/>
  <c r="I12" i="1" s="1" a="1"/>
  <c r="I12" i="1" s="1"/>
  <c r="H14" i="1" a="1"/>
  <c r="H14" i="1" s="1"/>
  <c r="I14" i="1" s="1" a="1"/>
  <c r="I14" i="1" s="1"/>
  <c r="H23" i="1" a="1"/>
  <c r="H23" i="1" s="1"/>
  <c r="I23" i="1" s="1" a="1"/>
  <c r="I23" i="1" s="1"/>
  <c r="H24" i="1" a="1"/>
  <c r="H24" i="1" s="1"/>
  <c r="I24" i="1" s="1" a="1"/>
  <c r="I24" i="1" s="1"/>
  <c r="H25" i="1" a="1"/>
  <c r="H25" i="1" s="1"/>
  <c r="I25" i="1" s="1" a="1"/>
  <c r="I25" i="1" s="1"/>
  <c r="H18" i="1" a="1"/>
  <c r="H18" i="1" s="1"/>
  <c r="I18" i="1" s="1" a="1"/>
  <c r="I18" i="1" s="1"/>
  <c r="H26" i="1" a="1"/>
  <c r="H26" i="1" s="1"/>
  <c r="I26" i="1" s="1" a="1"/>
  <c r="I26" i="1" s="1"/>
  <c r="H9" i="1" a="1"/>
  <c r="H9" i="1" s="1"/>
  <c r="I9" i="1" s="1" a="1"/>
  <c r="I9" i="1" s="1"/>
  <c r="H20" i="1" a="1"/>
  <c r="H20" i="1" s="1"/>
  <c r="I20" i="1" s="1" a="1"/>
  <c r="I20" i="1" s="1"/>
  <c r="H13" i="1" a="1"/>
  <c r="H13" i="1" s="1"/>
  <c r="I13" i="1" s="1" a="1"/>
  <c r="I13" i="1" s="1"/>
  <c r="H11" i="1" a="1"/>
  <c r="H11" i="1" s="1"/>
  <c r="I11" i="1" s="1" a="1"/>
  <c r="I11" i="1" s="1"/>
  <c r="H19" i="1" a="1"/>
  <c r="H19" i="1" s="1"/>
  <c r="I19" i="1" s="1" a="1"/>
  <c r="I19" i="1" s="1"/>
  <c r="H21" i="1" a="1"/>
  <c r="H21" i="1" s="1"/>
  <c r="I21" i="1" s="1" a="1"/>
  <c r="I21" i="1" s="1"/>
  <c r="H27" i="1" a="1"/>
  <c r="H27" i="1" s="1"/>
  <c r="I27" i="1" s="1" a="1"/>
  <c r="I27" i="1" s="1"/>
  <c r="H22" i="1" a="1"/>
  <c r="H22" i="1" s="1"/>
  <c r="I22" i="1" s="1" a="1"/>
  <c r="I22" i="1" s="1"/>
  <c r="H28" i="1" a="1"/>
  <c r="H28" i="1" s="1"/>
  <c r="I28" i="1" s="1" a="1"/>
  <c r="I2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<sst xmlns="http://schemas.openxmlformats.org/spreadsheetml/2006/main" count="35" uniqueCount="35">
  <si>
    <t>Formulation</t>
  </si>
  <si>
    <t>Use Rate per Acre (from label)</t>
  </si>
  <si>
    <t>Conversion Factor</t>
  </si>
  <si>
    <t>Product name</t>
  </si>
  <si>
    <t>Amount per 1,000 sq ft:</t>
  </si>
  <si>
    <t>Equivalent amount per acre:</t>
  </si>
  <si>
    <t>Total product needed per 100 gal</t>
  </si>
  <si>
    <t>Total product needed per 100 mL test bottle</t>
  </si>
  <si>
    <t>Select your planned spray volume (gal/acre):</t>
  </si>
  <si>
    <t>Ammonium Sulfate - Liquid</t>
  </si>
  <si>
    <t>Ammonium Sulfate - Dry</t>
  </si>
  <si>
    <t xml:space="preserve"> </t>
  </si>
  <si>
    <t>Jar Test Proportions Calculator</t>
  </si>
  <si>
    <t>Water-Soluble Packet/Bag (WSP/WSB) product 1</t>
  </si>
  <si>
    <t>Water-Soluble Packet/Bag (WSP/WSB) product 2</t>
  </si>
  <si>
    <t>Wettable Powder (WP) product 1</t>
  </si>
  <si>
    <t>Wettable Powder (WP) product 2</t>
  </si>
  <si>
    <t>Dust (D), Dry Flowable (DF), or Water-Dispersible Granule (WDG) product 1</t>
  </si>
  <si>
    <t>Dust (D), Dry Flowable (DF), or Water-Dispersible Granule (WDG) product 2</t>
  </si>
  <si>
    <t>Dust (D), Dry Flowable (DF), or Water-Dispersible Granule (WDG) product 3</t>
  </si>
  <si>
    <t>Liquid (L) or Flowable (F) product 1</t>
  </si>
  <si>
    <t>Liquid (L) or Flowable (F) product 2</t>
  </si>
  <si>
    <t>Liquid (L) or Flowable (F) product 3</t>
  </si>
  <si>
    <t>Emulsifiable Concentrate (EC) product 1</t>
  </si>
  <si>
    <t>Emulsifiable Concentrate (EC) product 2</t>
  </si>
  <si>
    <t>Emulsifiable Concentrate (EC) product 3</t>
  </si>
  <si>
    <t>Microencapsulated (M) product 1</t>
  </si>
  <si>
    <t>Microencapsulated (M) product 2</t>
  </si>
  <si>
    <t>Microencapsulated (M) product 3</t>
  </si>
  <si>
    <t>Surfactants or Oils product 1</t>
  </si>
  <si>
    <t>Surfactants or Oils product 2</t>
  </si>
  <si>
    <t>Unit (Use Rate)</t>
  </si>
  <si>
    <t>Unit (Product per 100 gal)</t>
  </si>
  <si>
    <t>Unit (Product per 100 mL)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</si>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</sst>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9" xfId="0" applyBorder="1"/>
    <xf numFmtId="0" fontId="1" fillId="2" borderId="6" xfId="0" applyFont="1" applyFill="1" applyBorder="1" applyAlignment="1">
      <alignment horizontal="center" wrapText="1"/>
    </xf>
    <xf numFmtId="0" fontId="0" fillId="0" borderId="1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10" xfId="0" applyBorder="1" applyProtection="1">
      <protection hidden="1"/>
    </xf>
    <xf numFmtId="0" fontId="0" fillId="0" borderId="11" xfId="0" applyBorder="1" applyProtection="1">
      <protection hidden="1"/>
    </xf>
    <xf numFmtId="0" fontId="0" fillId="0" borderId="8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0" fillId="0" borderId="0" xfId="0" applyAlignment="1">
      <alignment horizontal="right"/>
    </xf>
    <xf numFmtId="164" fontId="0" fillId="0" borderId="4" xfId="0" applyNumberFormat="1" applyBorder="1" applyProtection="1">
      <protection hidden="1"/>
    </xf>
    <xf numFmtId="164" fontId="0" fillId="0" borderId="10" xfId="0" applyNumberFormat="1" applyBorder="1" applyProtection="1">
      <protection hidden="1"/>
    </xf>
    <xf numFmtId="164" fontId="0" fillId="0" borderId="2" xfId="0" applyNumberFormat="1" applyBorder="1" applyProtection="1">
      <protection hidden="1"/>
    </xf>
    <xf numFmtId="0" fontId="1" fillId="0" borderId="0" xfId="0" applyFont="1"/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hidden="1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2" fillId="0" borderId="0" xfId="0" applyFont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0" fillId="0" borderId="0" xfId="0" applyProtection="1"/>
    <xf numFmtId="0" fontId="0" fillId="0" borderId="0" xfId="0" quotePrefix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BAB73-786B-6340-AFDE-181A06807BCD}">
  <dimension ref="A1:N44"/>
  <sheetViews>
    <sheetView tabSelected="1" zoomScaleNormal="100" workbookViewId="0">
      <selection sqref="A1:I1"/>
    </sheetView>
  </sheetViews>
  <sheetFormatPr baseColWidth="10" defaultColWidth="0" defaultRowHeight="16" zeroHeight="1" x14ac:dyDescent="0.2"/>
  <cols>
    <col min="1" max="1" width="64.5" style="42" customWidth="1"/>
    <col min="2" max="2" width="20.83203125" style="42" customWidth="1"/>
    <col min="3" max="3" width="17.33203125" style="42" customWidth="1"/>
    <col min="4" max="4" width="10.33203125" style="42" customWidth="1"/>
    <col min="5" max="5" width="12" style="42" customWidth="1"/>
    <col min="6" max="6" width="19" style="42" customWidth="1"/>
    <col min="7" max="7" width="12.83203125" style="42" customWidth="1"/>
    <col min="8" max="8" width="20.5" style="42" customWidth="1"/>
    <col min="9" max="9" width="12.83203125" style="42" customWidth="1"/>
    <col min="10" max="10" width="12.83203125" style="42" hidden="1"/>
    <col min="11" max="11" width="20.5" style="42" hidden="1"/>
    <col min="12" max="12" width="12.83203125" style="42" hidden="1"/>
    <col min="13" max="14" width="0" style="42" hidden="1"/>
    <col min="15" max="16384" width="10.83203125" style="42" hidden="1"/>
  </cols>
  <sheetData>
    <row r="1" spans="1:13" customFormat="1" ht="26" x14ac:dyDescent="0.2">
      <c r="A1" s="38" t="s">
        <v>12</v>
      </c>
      <c r="B1" s="39"/>
      <c r="C1" s="39"/>
      <c r="D1" s="39"/>
      <c r="E1" s="39"/>
      <c r="F1" s="39"/>
      <c r="G1" s="39"/>
      <c r="H1" s="39"/>
      <c r="I1" s="40"/>
      <c r="J1" s="36"/>
    </row>
    <row r="2" spans="1:13" customFormat="1" x14ac:dyDescent="0.2"/>
    <row r="3" spans="1:13" customFormat="1" x14ac:dyDescent="0.2">
      <c r="A3" s="37" t="s">
        <v>8</v>
      </c>
      <c r="B3" s="15"/>
    </row>
    <row r="4" spans="1:13" customFormat="1" x14ac:dyDescent="0.2">
      <c r="C4" s="1"/>
      <c r="D4" s="1"/>
      <c r="E4" s="1"/>
      <c r="F4" s="1"/>
      <c r="G4" s="1"/>
      <c r="H4" s="1"/>
      <c r="I4" s="1"/>
      <c r="J4" s="1"/>
      <c r="K4" s="1"/>
    </row>
    <row r="5" spans="1:13" customFormat="1" x14ac:dyDescent="0.2">
      <c r="A5" s="37" t="s">
        <v>4</v>
      </c>
      <c r="B5" s="15"/>
      <c r="C5" s="1"/>
      <c r="F5" s="1"/>
      <c r="G5" s="1"/>
      <c r="H5" s="29"/>
      <c r="I5" s="29"/>
      <c r="J5" s="30"/>
      <c r="K5" s="1"/>
    </row>
    <row r="6" spans="1:13" customFormat="1" x14ac:dyDescent="0.2">
      <c r="A6" s="37" t="s">
        <v>5</v>
      </c>
      <c r="B6" s="14">
        <f>B5*43.56</f>
        <v>0</v>
      </c>
      <c r="C6" s="1"/>
      <c r="D6" s="1"/>
      <c r="E6" s="1"/>
      <c r="F6" s="1"/>
      <c r="G6" s="1"/>
      <c r="H6" s="29"/>
      <c r="I6" s="29"/>
      <c r="J6" s="31"/>
      <c r="K6" s="1"/>
    </row>
    <row r="7" spans="1:13" customFormat="1" x14ac:dyDescent="0.2">
      <c r="C7" s="1"/>
      <c r="D7" s="1"/>
      <c r="E7" s="1"/>
      <c r="F7" s="1"/>
      <c r="G7" s="1"/>
      <c r="H7" s="1"/>
      <c r="I7" s="1"/>
      <c r="J7" s="1"/>
      <c r="K7" s="1"/>
    </row>
    <row r="8" spans="1:13" customFormat="1" ht="32" customHeight="1" x14ac:dyDescent="0.2">
      <c r="A8" s="4" t="s">
        <v>0</v>
      </c>
      <c r="B8" s="4" t="s">
        <v>3</v>
      </c>
      <c r="C8" s="4" t="s">
        <v>1</v>
      </c>
      <c r="D8" s="4" t="s">
        <v>31</v>
      </c>
      <c r="E8" s="4" t="s">
        <v>2</v>
      </c>
      <c r="F8" s="4" t="s">
        <v>6</v>
      </c>
      <c r="G8" s="4" t="s">
        <v>32</v>
      </c>
      <c r="H8" s="4" t="s">
        <v>7</v>
      </c>
      <c r="I8" s="4" t="s">
        <v>33</v>
      </c>
    </row>
    <row r="9" spans="1:13" customFormat="1" ht="16" customHeight="1" x14ac:dyDescent="0.2">
      <c r="A9" s="2" t="s">
        <v>9</v>
      </c>
      <c r="B9" s="16"/>
      <c r="C9" s="17"/>
      <c r="D9" s="18"/>
      <c r="E9" s="5" cm="1">
        <f t="array" ref="E9">_xlfn.IFS(B3="10 gal/acre",10,B3="15 gal/acre",6.67,B3="20 gal/acre",5,B3="25 gal/acre",4,B3="30 gal/acre",3.33,B3="35 gal/acre",2.86,B3="40 gal/acre",1.5,B3="",0)</f>
        <v>0</v>
      </c>
      <c r="F9" s="6">
        <f t="shared" ref="F9:F28" si="0">(C9*E9)</f>
        <v>0</v>
      </c>
      <c r="G9" s="7" t="str" cm="1">
        <f t="array" ref="G9">_xlfn.IFS(D9="fl oz/acre","fl oz",D9="tsp/acre","tsp",D9="tbsp/acre","tbsp",D9="cup/acre","cup",D9="pt/acre","pt",D9="qt/acre","qt",D9="gal/acre","gal",D9="mL/acre","mL",D9="L/acre","L",D9="","-")</f>
        <v>-</v>
      </c>
      <c r="H9" s="26" cm="1">
        <f t="array" ref="H9">_xlfn.IFS(G9="fl oz",F9/128,G9="tsp",F9/768,G9="tbsp",F9/256,G9="cup",F9/16,G9="pt",F9/8,G9="qt",F9/4,G9="gal",F9,G9="mL",F9/3785.411784,G9="L",F9/3.785411784,G9="-",0)</f>
        <v>0</v>
      </c>
      <c r="I9" s="7" t="str" cm="1">
        <f t="array" ref="I9">_xlfn.IFS(H9=0,"-",H9&gt;0,"mL")</f>
        <v>-</v>
      </c>
      <c r="M9" s="25"/>
    </row>
    <row r="10" spans="1:13" customFormat="1" ht="17" thickBot="1" x14ac:dyDescent="0.25">
      <c r="A10" s="3" t="s">
        <v>10</v>
      </c>
      <c r="B10" s="19"/>
      <c r="C10" s="20"/>
      <c r="D10" s="21"/>
      <c r="E10" s="8" cm="1">
        <f t="array" ref="E10">_xlfn.IFS(B3="10 gal/acre",10,B3="15 gal/acre",6.67,B3="20 gal/acre",5,B3="25 gal/acre",4,B3="30 gal/acre",3.33,B3="35 gal/acre",2.86,B3="40 gal/acre",1.5,B3="",0)</f>
        <v>0</v>
      </c>
      <c r="F10" s="9">
        <f>(C10*E10)</f>
        <v>0</v>
      </c>
      <c r="G10" s="10" t="str" cm="1">
        <f t="array" ref="G10">_xlfn.IFS(D10="oz/acre","oz",D10="lb/acre","lb",D10="mg/acre","mg",D10="g/acre","g",D10="kg/acre","kg",D10="","-")</f>
        <v>-</v>
      </c>
      <c r="H10" s="27" cm="1">
        <f t="array" ref="H10">_xlfn.IFS(G10="oz",(F10/378541.1784)*2834952.312,G10="lb",(F10/378541.1784)*45359237,G10="mg",(F10/378541.1784)*100,G10="g",(F10/378541.1784)*100000,G10="kg",(F10/378541.1784)*100000000,G10="-",0)</f>
        <v>0</v>
      </c>
      <c r="I10" s="10" t="str" cm="1">
        <f t="array" ref="I10">_xlfn.IFS(H10=0,"-",H10&gt;0,"mg")</f>
        <v>-</v>
      </c>
      <c r="M10" s="25"/>
    </row>
    <row r="11" spans="1:13" customFormat="1" x14ac:dyDescent="0.2">
      <c r="A11" s="32" t="s">
        <v>13</v>
      </c>
      <c r="B11" s="22"/>
      <c r="C11" s="23"/>
      <c r="D11" s="24"/>
      <c r="E11" s="11" cm="1">
        <f t="array" ref="E11">_xlfn.IFS(B3="10 gal/acre",10,B3="15 gal/acre",6.67,B3="20 gal/acre",5,B3="25 gal/acre",4,B3="30 gal/acre",3.33,B3="35 gal/acre",2.86,B3="40 gal/acre",1.5,B3="",0)</f>
        <v>0</v>
      </c>
      <c r="F11" s="12">
        <f t="shared" si="0"/>
        <v>0</v>
      </c>
      <c r="G11" s="13" t="str" cm="1">
        <f t="array" ref="G11">_xlfn.IFS(D11="oz/acre","oz",D11="lb/acre","lb",D11="mg/acre","mg",D11="g/acre","g",D11="kg/acre","kg",D11="","-")</f>
        <v>-</v>
      </c>
      <c r="H11" s="28" cm="1">
        <f t="array" ref="H11">_xlfn.IFS(G11="oz",(F11/378541.1784)*2834952.312,G11="lb",(F11/378541.1784)*45359237,G11="mg",(F11/378541.1784)*100,G11="g",(F11/378541.1784)*100000,G11="kg",(F11/378541.1784)*100000000,G11="-",0)</f>
        <v>0</v>
      </c>
      <c r="I11" s="13" t="str" cm="1">
        <f t="array" ref="I11">_xlfn.IFS(H11=0,"-",H11&gt;0,"mg")</f>
        <v>-</v>
      </c>
      <c r="M11" s="25"/>
    </row>
    <row r="12" spans="1:13" customFormat="1" ht="17" thickBot="1" x14ac:dyDescent="0.25">
      <c r="A12" s="33" t="s">
        <v>14</v>
      </c>
      <c r="B12" s="19"/>
      <c r="C12" s="20"/>
      <c r="D12" s="21"/>
      <c r="E12" s="8" cm="1">
        <f t="array" ref="E12">_xlfn.IFS(B3="10 gal/acre",10,B3="15 gal/acre",6.67,B3="20 gal/acre",5,B3="25 gal/acre",4,B3="30 gal/acre",3.33,B3="35 gal/acre",2.86,B3="40 gal/acre",1.5,B3="",0)</f>
        <v>0</v>
      </c>
      <c r="F12" s="9">
        <f t="shared" si="0"/>
        <v>0</v>
      </c>
      <c r="G12" s="10" t="str" cm="1">
        <f t="array" ref="G12">_xlfn.IFS(D12="oz/acre","oz",D12="lb/acre","lb",D12="mg/acre","mg",D12="g/acre","g",D12="kg/acre","kg",D12="","-")</f>
        <v>-</v>
      </c>
      <c r="H12" s="27" cm="1">
        <f t="array" ref="H12">_xlfn.IFS(G12="oz",(F12/378541.1784)*2834952.312,G12="lb",(F12/378541.1784)*45359237,G12="mg",(F12/378541.1784)*100,G12="g",(F12/378541.1784)*100000,G12="kg",(F12/378541.1784)*100000000,G12="-",0)</f>
        <v>0</v>
      </c>
      <c r="I12" s="10" t="str" cm="1">
        <f t="array" ref="I12">_xlfn.IFS(H12=0,"-",H12&gt;0,"mg")</f>
        <v>-</v>
      </c>
      <c r="M12" s="25"/>
    </row>
    <row r="13" spans="1:13" customFormat="1" x14ac:dyDescent="0.2">
      <c r="A13" s="32" t="s">
        <v>15</v>
      </c>
      <c r="B13" s="22"/>
      <c r="C13" s="23"/>
      <c r="D13" s="24"/>
      <c r="E13" s="11" cm="1">
        <f t="array" ref="E13">_xlfn.IFS(B3="10 gal/acre",10,B3="15 gal/acre",6.67,B3="20 gal/acre",5,B3="25 gal/acre",4,B3="30 gal/acre",3.33,B3="35 gal/acre",2.86,B3="40 gal/acre",1.5,B3="",0)</f>
        <v>0</v>
      </c>
      <c r="F13" s="12">
        <f t="shared" si="0"/>
        <v>0</v>
      </c>
      <c r="G13" s="13" t="str" cm="1">
        <f t="array" ref="G13">_xlfn.IFS(D13="oz/acre","oz",D13="lb/acre","lb",D13="mg/acre","mg",D13="g/acre","g",D13="kg/acre","kg",D13="","-")</f>
        <v>-</v>
      </c>
      <c r="H13" s="28" cm="1">
        <f t="array" ref="H13">_xlfn.IFS(G13="oz",(F13/378541.1784)*2834952.312,G13="lb",(F13/378541.1784)*45359237,G13="mg",(F13/378541.1784)*100,G13="g",(F13/378541.1784)*100000,G13="kg",(F13/378541.1784)*100000000,G13="-",0)</f>
        <v>0</v>
      </c>
      <c r="I13" s="13" t="str" cm="1">
        <f t="array" ref="I13">_xlfn.IFS(H13=0,"-",H13&gt;0,"mg")</f>
        <v>-</v>
      </c>
      <c r="M13" s="25"/>
    </row>
    <row r="14" spans="1:13" customFormat="1" ht="17" thickBot="1" x14ac:dyDescent="0.25">
      <c r="A14" s="33" t="s">
        <v>16</v>
      </c>
      <c r="B14" s="19"/>
      <c r="C14" s="20"/>
      <c r="D14" s="21"/>
      <c r="E14" s="8" cm="1">
        <f t="array" ref="E14">_xlfn.IFS(B3="10 gal/acre",10,B3="15 gal/acre",6.67,B3="20 gal/acre",5,B3="25 gal/acre",4,B3="30 gal/acre",3.33,B3="35 gal/acre",2.86,B3="40 gal/acre",1.5,B3="",0)</f>
        <v>0</v>
      </c>
      <c r="F14" s="9">
        <f t="shared" si="0"/>
        <v>0</v>
      </c>
      <c r="G14" s="10" t="str" cm="1">
        <f t="array" ref="G14">_xlfn.IFS(D14="oz/acre","oz",D14="lb/acre","lb",D14="mg/acre","mg",D14="g/acre","g",D14="kg/acre","kg",D14="","-")</f>
        <v>-</v>
      </c>
      <c r="H14" s="27" cm="1">
        <f t="array" ref="H14">_xlfn.IFS(G14="oz",(F14/378541.1784)*2834952.312,G14="lb",(F14/378541.1784)*45359237,G14="mg",(F14/378541.1784)*100,G14="g",(F14/378541.1784)*100000,G14="kg",(F14/378541.1784)*100000000,G14="-",0)</f>
        <v>0</v>
      </c>
      <c r="I14" s="10" t="str" cm="1">
        <f t="array" ref="I14">_xlfn.IFS(H14=0,"-",H14&gt;0,"mg")</f>
        <v>-</v>
      </c>
      <c r="M14" s="25"/>
    </row>
    <row r="15" spans="1:13" customFormat="1" x14ac:dyDescent="0.2">
      <c r="A15" s="32" t="s">
        <v>17</v>
      </c>
      <c r="B15" s="22"/>
      <c r="C15" s="23"/>
      <c r="D15" s="24"/>
      <c r="E15" s="11" cm="1">
        <f t="array" ref="E15">_xlfn.IFS(B3="10 gal/acre",10,B3="15 gal/acre",6.67,B3="20 gal/acre",5,B3="25 gal/acre",4,B3="30 gal/acre",3.33,B3="35 gal/acre",2.86,B3="40 gal/acre",1.5,B3="",0)</f>
        <v>0</v>
      </c>
      <c r="F15" s="12">
        <f t="shared" si="0"/>
        <v>0</v>
      </c>
      <c r="G15" s="13" t="str" cm="1">
        <f t="array" ref="G15">_xlfn.IFS(D15="oz/acre","oz",D15="lb/acre","lb",D15="mg/acre","mg",D15="g/acre","g",D15="kg/acre","kg",D15="","-")</f>
        <v>-</v>
      </c>
      <c r="H15" s="28" cm="1">
        <f t="array" ref="H15">_xlfn.IFS(G15="oz",(F15/378541.1784)*2834952.312,G15="lb",(F15/378541.1784)*45359237,G15="mg",(F15/378541.1784)*100,G15="g",(F15/378541.1784)*100000,G15="kg",(F15/378541.1784)*100000000,G15="-",0)</f>
        <v>0</v>
      </c>
      <c r="I15" s="13" t="str" cm="1">
        <f t="array" ref="I15">_xlfn.IFS(H15=0,"-",H15&gt;0,"mg")</f>
        <v>-</v>
      </c>
      <c r="M15" s="25"/>
    </row>
    <row r="16" spans="1:13" customFormat="1" x14ac:dyDescent="0.2">
      <c r="A16" s="34" t="s">
        <v>18</v>
      </c>
      <c r="B16" s="16"/>
      <c r="C16" s="17"/>
      <c r="D16" s="18"/>
      <c r="E16" s="5" cm="1">
        <f t="array" ref="E16">_xlfn.IFS(B3="10 gal/acre",10,B3="15 gal/acre",6.67,B3="20 gal/acre",5,B3="25 gal/acre",4,B3="30 gal/acre",3.33,B3="35 gal/acre",2.86,B3="40 gal/acre",1.5,B3="",0)</f>
        <v>0</v>
      </c>
      <c r="F16" s="6">
        <f t="shared" si="0"/>
        <v>0</v>
      </c>
      <c r="G16" s="7" t="str" cm="1">
        <f t="array" ref="G16">_xlfn.IFS(D16="oz/acre","oz",D16="lb/acre","lb",D16="mg/acre","mg",D16="g/acre","g",D16="kg/acre","kg",D16="","-")</f>
        <v>-</v>
      </c>
      <c r="H16" s="26" cm="1">
        <f t="array" ref="H16">_xlfn.IFS(G16="oz",(F16/378541.1784)*2834952.312,G16="lb",(F16/378541.1784)*45359237,G16="mg",(F16/378541.1784)*100,G16="g",(F16/378541.1784)*100000,G16="kg",(F16/378541.1784)*100000000,G16="-",0)</f>
        <v>0</v>
      </c>
      <c r="I16" s="7" t="str" cm="1">
        <f t="array" ref="I16">_xlfn.IFS(H16=0,"-",H16&gt;0,"mg")</f>
        <v>-</v>
      </c>
      <c r="M16" s="25"/>
    </row>
    <row r="17" spans="1:14" customFormat="1" ht="17" thickBot="1" x14ac:dyDescent="0.25">
      <c r="A17" s="33" t="s">
        <v>19</v>
      </c>
      <c r="B17" s="19"/>
      <c r="C17" s="20"/>
      <c r="D17" s="21"/>
      <c r="E17" s="8" cm="1">
        <f t="array" ref="E17">_xlfn.IFS(B3="10 gal/acre",10,B3="15 gal/acre",6.67,B3="20 gal/acre",5,B3="25 gal/acre",4,B3="30 gal/acre",3.33,B3="35 gal/acre",2.86,B3="40 gal/acre",1.5,B3="",0)</f>
        <v>0</v>
      </c>
      <c r="F17" s="9">
        <f t="shared" si="0"/>
        <v>0</v>
      </c>
      <c r="G17" s="10" t="str" cm="1">
        <f t="array" ref="G17">_xlfn.IFS(D17="oz/acre","oz",D17="lb/acre","lb",D17="mg/acre","mg",D17="g/acre","g",D17="kg/acre","kg",D17="","-")</f>
        <v>-</v>
      </c>
      <c r="H17" s="27" cm="1">
        <f t="array" ref="H17">_xlfn.IFS(G17="oz",(F17/378541.1784)*2834952.312,G17="lb",(F17/378541.1784)*45359237,G17="mg",(F17/378541.1784)*100,G17="g",(F17/378541.1784)*100000,G17="kg",(F17/378541.1784)*100000000,G17="-",0)</f>
        <v>0</v>
      </c>
      <c r="I17" s="10" t="str" cm="1">
        <f t="array" ref="I17">_xlfn.IFS(H17=0,"-",H17&gt;0,"mg")</f>
        <v>-</v>
      </c>
      <c r="M17" s="25"/>
    </row>
    <row r="18" spans="1:14" customFormat="1" x14ac:dyDescent="0.2">
      <c r="A18" s="32" t="s">
        <v>20</v>
      </c>
      <c r="B18" s="22"/>
      <c r="C18" s="23"/>
      <c r="D18" s="24"/>
      <c r="E18" s="11" cm="1">
        <f t="array" ref="E18">_xlfn.IFS(B3="10 gal/acre",10,B3="15 gal/acre",6.67,B3="20 gal/acre",5,B3="25 gal/acre",4,B3="30 gal/acre",3.33,B3="35 gal/acre",2.86,B3="40 gal/acre",1.5,B3="",0)</f>
        <v>0</v>
      </c>
      <c r="F18" s="12">
        <f t="shared" si="0"/>
        <v>0</v>
      </c>
      <c r="G18" s="13" t="str" cm="1">
        <f t="array" ref="G18">_xlfn.IFS(D18="fl oz/acre","fl oz",D18="tsp/acre","tsp",D18="tbsp/acre","tbsp",D18="cup/acre","cup",D18="pt/acre","pt",D18="qt/acre","qt",D18="gal/acre","gal",D18="mL/acre","mL",D18="L/acre","L",D18="","-")</f>
        <v>-</v>
      </c>
      <c r="H18" s="28" cm="1">
        <f t="array" ref="H18">_xlfn.IFS(G18="fl oz",F18/128,G18="tsp",F18/768,G18="tbsp",F18/256,G18="cup",F18/16,G18="pt",F18/8,G18="qt",F18/4,G18="gal",F18,G18="mL",F18/3785.411784,G18="L",F18/3.785411784,G18="-",0)</f>
        <v>0</v>
      </c>
      <c r="I18" s="13" t="str" cm="1">
        <f t="array" ref="I18">_xlfn.IFS(H18=0,"-",H18&gt;0,"mL")</f>
        <v>-</v>
      </c>
      <c r="M18" s="25"/>
    </row>
    <row r="19" spans="1:14" customFormat="1" x14ac:dyDescent="0.2">
      <c r="A19" s="34" t="s">
        <v>21</v>
      </c>
      <c r="B19" s="16"/>
      <c r="C19" s="17"/>
      <c r="D19" s="18"/>
      <c r="E19" s="5" cm="1">
        <f t="array" ref="E19">_xlfn.IFS(B3="10 gal/acre",10,B3="15 gal/acre",6.67,B3="20 gal/acre",5,B3="25 gal/acre",4,B3="30 gal/acre",3.33,B3="35 gal/acre",2.86,B3="40 gal/acre",1.5,B3="",0)</f>
        <v>0</v>
      </c>
      <c r="F19" s="6">
        <f t="shared" si="0"/>
        <v>0</v>
      </c>
      <c r="G19" s="7" t="str" cm="1">
        <f t="array" ref="G19">_xlfn.IFS(D19="fl oz/acre","fl oz",D19="tsp/acre","tsp",D19="tbsp/acre","tbsp",D19="cup/acre","cup",D19="pt/acre","pt",D19="qt/acre","qt",D19="gal/acre","gal",D19="mL/acre","mL",D19="L/acre","L",D19="","-")</f>
        <v>-</v>
      </c>
      <c r="H19" s="26" cm="1">
        <f t="array" ref="H19">_xlfn.IFS(G19="fl oz",F19/128,G19="tsp",F19/768,G19="tbsp",F19/256,G19="cup",F19/16,G19="pt",F19/8,G19="qt",F19/4,G19="gal",F19,G19="mL",F19/3785.411784,G19="L",F19/3.785411784,G19="-",0)</f>
        <v>0</v>
      </c>
      <c r="I19" s="7" t="str" cm="1">
        <f t="array" ref="I19">_xlfn.IFS(H19=0,"-",H19&gt;0,"mL")</f>
        <v>-</v>
      </c>
      <c r="M19" s="25"/>
    </row>
    <row r="20" spans="1:14" customFormat="1" ht="17" thickBot="1" x14ac:dyDescent="0.25">
      <c r="A20" s="33" t="s">
        <v>22</v>
      </c>
      <c r="B20" s="19"/>
      <c r="C20" s="20"/>
      <c r="D20" s="21"/>
      <c r="E20" s="8" cm="1">
        <f t="array" ref="E20">_xlfn.IFS(B3="10 gal/acre",10,B3="15 gal/acre",6.67,B3="20 gal/acre",5,B3="25 gal/acre",4,B3="30 gal/acre",3.33,B3="35 gal/acre",2.86,B3="40 gal/acre",1.5,B3="",0)</f>
        <v>0</v>
      </c>
      <c r="F20" s="9">
        <f t="shared" si="0"/>
        <v>0</v>
      </c>
      <c r="G20" s="10" t="str" cm="1">
        <f t="array" ref="G20">_xlfn.IFS(D20="fl oz/acre","fl oz",D20="tsp/acre","tsp",D20="tbsp/acre","tbsp",D20="cup/acre","cup",D20="pt/acre","pt",D20="qt/acre","qt",D20="gal/acre","gal",D20="mL/acre","mL",D20="L/acre","L",D20="","-")</f>
        <v>-</v>
      </c>
      <c r="H20" s="27" cm="1">
        <f t="array" ref="H20">_xlfn.IFS(G20="fl oz",F20/128,G20="tsp",F20/768,G20="tbsp",F20/256,G20="cup",F20/16,G20="pt",F20/8,G20="qt",F20/4,G20="gal",F20,G20="mL",F20/3785.411784,G20="L",F20/3.785411784,G20="-",0)</f>
        <v>0</v>
      </c>
      <c r="I20" s="10" t="str" cm="1">
        <f t="array" ref="I20">_xlfn.IFS(H20=0,"-",H20&gt;0,"mL")</f>
        <v>-</v>
      </c>
      <c r="M20" s="25"/>
    </row>
    <row r="21" spans="1:14" customFormat="1" x14ac:dyDescent="0.2">
      <c r="A21" s="32" t="s">
        <v>23</v>
      </c>
      <c r="B21" s="22"/>
      <c r="C21" s="23"/>
      <c r="D21" s="24"/>
      <c r="E21" s="11" cm="1">
        <f t="array" ref="E21">_xlfn.IFS(B3="10 gal/acre",10,B3="15 gal/acre",6.67,B3="20 gal/acre",5,B3="25 gal/acre",4,B3="30 gal/acre",3.33,B3="35 gal/acre",2.86,B3="40 gal/acre",1.5,B3="",0)</f>
        <v>0</v>
      </c>
      <c r="F21" s="12">
        <f t="shared" si="0"/>
        <v>0</v>
      </c>
      <c r="G21" s="13" t="str" cm="1">
        <f t="array" ref="G21">_xlfn.IFS(D21="fl oz/acre","fl oz",D21="tsp/acre","tsp",D21="tbsp/acre","tbsp",D21="cup/acre","cup",D21="pt/acre","pt",D21="qt/acre","qt",D21="gal/acre","gal",D21="mL/acre","mL",D21="L/acre","L",D21="","-")</f>
        <v>-</v>
      </c>
      <c r="H21" s="28" cm="1">
        <f t="array" ref="H21">_xlfn.IFS(G21="fl oz",F21/128,G21="tsp",F21/768,G21="tbsp",F21/256,G21="cup",F21/16,G21="pt",F21/8,G21="qt",F21/4,G21="gal",F21,G21="mL",F21/3785.411784,G21="L",F21/3.785411784,G21="-",0)</f>
        <v>0</v>
      </c>
      <c r="I21" s="13" t="str" cm="1">
        <f t="array" ref="I21">_xlfn.IFS(H21=0,"-",H21&gt;0,"mL")</f>
        <v>-</v>
      </c>
      <c r="M21" s="25"/>
    </row>
    <row r="22" spans="1:14" customFormat="1" x14ac:dyDescent="0.2">
      <c r="A22" s="34" t="s">
        <v>24</v>
      </c>
      <c r="B22" s="16"/>
      <c r="C22" s="17"/>
      <c r="D22" s="18"/>
      <c r="E22" s="5" cm="1">
        <f t="array" ref="E22">_xlfn.IFS(B3="10 gal/acre",10,B3="15 gal/acre",6.67,B3="20 gal/acre",5,B3="25 gal/acre",4,B3="30 gal/acre",3.33,B3="35 gal/acre",2.86,B3="40 gal/acre",1.5,B3="",0)</f>
        <v>0</v>
      </c>
      <c r="F22" s="6">
        <f t="shared" si="0"/>
        <v>0</v>
      </c>
      <c r="G22" s="7" t="str" cm="1">
        <f t="array" ref="G22">_xlfn.IFS(D22="fl oz/acre","fl oz",D22="tsp/acre","tsp",D22="tbsp/acre","tbsp",D22="cup/acre","cup",D22="pt/acre","pt",D22="qt/acre","qt",D22="gal/acre","gal",D22="mL/acre","mL",D22="L/acre","L",D22="","-")</f>
        <v>-</v>
      </c>
      <c r="H22" s="26" cm="1">
        <f t="array" ref="H22">_xlfn.IFS(G22="fl oz",F22/128,G22="tsp",F22/768,G22="tbsp",F22/256,G22="cup",F22/16,G22="pt",F22/8,G22="qt",F22/4,G22="gal",F22,G22="mL",F22/3785.411784,G22="L",F22/3.785411784,G22="-",0)</f>
        <v>0</v>
      </c>
      <c r="I22" s="7" t="str" cm="1">
        <f t="array" ref="I22">_xlfn.IFS(H22=0,"-",H22&gt;0,"mL")</f>
        <v>-</v>
      </c>
      <c r="M22" s="25"/>
      <c r="N22" t="s">
        <v>11</v>
      </c>
    </row>
    <row r="23" spans="1:14" customFormat="1" ht="17" thickBot="1" x14ac:dyDescent="0.25">
      <c r="A23" s="33" t="s">
        <v>25</v>
      </c>
      <c r="B23" s="19"/>
      <c r="C23" s="20"/>
      <c r="D23" s="21"/>
      <c r="E23" s="8" cm="1">
        <f t="array" ref="E23">_xlfn.IFS(B3="10 gal/acre",10,B3="15 gal/acre",6.67,B3="20 gal/acre",5,B3="25 gal/acre",4,B3="30 gal/acre",3.33,B3="35 gal/acre",2.86,B3="40 gal/acre",1.5,B3="",0)</f>
        <v>0</v>
      </c>
      <c r="F23" s="9">
        <f t="shared" si="0"/>
        <v>0</v>
      </c>
      <c r="G23" s="10" t="str" cm="1">
        <f t="array" ref="G23">_xlfn.IFS(D23="fl oz/acre","fl oz",D23="tsp/acre","tsp",D23="tbsp/acre","tbsp",D23="cup/acre","cup",D23="pt/acre","pt",D23="qt/acre","qt",D23="gal/acre","gal",D23="mL/acre","mL",D23="L/acre","L",D23="","-")</f>
        <v>-</v>
      </c>
      <c r="H23" s="27" cm="1">
        <f t="array" ref="H23">_xlfn.IFS(G23="fl oz",F23/128,G23="tsp",F23/768,G23="tbsp",F23/256,G23="cup",F23/16,G23="pt",F23/8,G23="qt",F23/4,G23="gal",F23,G23="mL",F23/3785.411784,G23="L",F23/3.785411784,G23="-",0)</f>
        <v>0</v>
      </c>
      <c r="I23" s="10" t="str" cm="1">
        <f t="array" ref="I23">_xlfn.IFS(H23=0,"-",H23&gt;0,"mL")</f>
        <v>-</v>
      </c>
      <c r="M23" s="25"/>
    </row>
    <row r="24" spans="1:14" customFormat="1" x14ac:dyDescent="0.2">
      <c r="A24" s="32" t="s">
        <v>26</v>
      </c>
      <c r="B24" s="22"/>
      <c r="C24" s="23"/>
      <c r="D24" s="24"/>
      <c r="E24" s="11" cm="1">
        <f t="array" ref="E24">_xlfn.IFS(B3="10 gal/acre",10,B3="15 gal/acre",6.67,B3="20 gal/acre",5,B3="25 gal/acre",4,B3="30 gal/acre",3.33,B3="35 gal/acre",2.86,B3="40 gal/acre",1.5,B3="",0)</f>
        <v>0</v>
      </c>
      <c r="F24" s="12">
        <f t="shared" si="0"/>
        <v>0</v>
      </c>
      <c r="G24" s="13" t="str" cm="1">
        <f t="array" ref="G24">_xlfn.IFS(D24="oz/acre","oz",D24="lb/acre","lb",D24="mg/acre","mg",D24="g/acre","g",D24="kg/acre","kg",D24="","-")</f>
        <v>-</v>
      </c>
      <c r="H24" s="28" cm="1">
        <f t="array" ref="H24">_xlfn.IFS(G24="oz",(F24/378541.1784)*2834952.312,G24="lb",(F24/378541.1784)*45359237,G24="mg",(F24/378541.1784)*100,G24="g",(F24/378541.1784)*100000,G24="kg",(F24/378541.1784)*100000000,G24="-",0)</f>
        <v>0</v>
      </c>
      <c r="I24" s="13" t="str" cm="1">
        <f t="array" ref="I24">_xlfn.IFS(H24=0,"-",H24&gt;0,"mg")</f>
        <v>-</v>
      </c>
      <c r="M24" s="25"/>
    </row>
    <row r="25" spans="1:14" customFormat="1" x14ac:dyDescent="0.2">
      <c r="A25" s="34" t="s">
        <v>27</v>
      </c>
      <c r="B25" s="16"/>
      <c r="C25" s="17"/>
      <c r="D25" s="18"/>
      <c r="E25" s="5" cm="1">
        <f t="array" ref="E25">_xlfn.IFS(B3="10 gal/acre",10,B3="15 gal/acre",6.67,B3="20 gal/acre",5,B3="25 gal/acre",4,B3="30 gal/acre",3.33,B3="35 gal/acre",2.86,B3="40 gal/acre",1.5,B3="",0)</f>
        <v>0</v>
      </c>
      <c r="F25" s="6">
        <f t="shared" si="0"/>
        <v>0</v>
      </c>
      <c r="G25" s="7" t="str" cm="1">
        <f t="array" ref="G25">_xlfn.IFS(D25="oz/acre","oz",D25="lb/acre","lb",D25="mg/acre","mg",D25="g/acre","g",D25="kg/acre","kg",D25="","-")</f>
        <v>-</v>
      </c>
      <c r="H25" s="26" cm="1">
        <f t="array" ref="H25">_xlfn.IFS(G25="oz",(F25/378541.1784)*2834952.312,G25="lb",(F25/378541.1784)*45359237,G25="mg",(F25/378541.1784)*100,G25="g",(F25/378541.1784)*100000,G25="kg",(F25/378541.1784)*100000000,G25="-",0)</f>
        <v>0</v>
      </c>
      <c r="I25" s="7" t="str" cm="1">
        <f t="array" ref="I25">_xlfn.IFS(H25=0,"-",H25&gt;0,"mg")</f>
        <v>-</v>
      </c>
      <c r="M25" s="25"/>
    </row>
    <row r="26" spans="1:14" customFormat="1" ht="17" thickBot="1" x14ac:dyDescent="0.25">
      <c r="A26" s="33" t="s">
        <v>28</v>
      </c>
      <c r="B26" s="19"/>
      <c r="C26" s="20"/>
      <c r="D26" s="21"/>
      <c r="E26" s="8" cm="1">
        <f t="array" ref="E26">_xlfn.IFS(B3="10 gal/acre",10,B3="15 gal/acre",6.67,B3="20 gal/acre",5,B3="25 gal/acre",4,B3="30 gal/acre",3.33,B3="35 gal/acre",2.86,B3="40 gal/acre",1.5,B3="",0)</f>
        <v>0</v>
      </c>
      <c r="F26" s="9">
        <f t="shared" si="0"/>
        <v>0</v>
      </c>
      <c r="G26" s="10" t="str" cm="1">
        <f t="array" ref="G26">_xlfn.IFS(D26="oz/acre","oz",D26="lb/acre","lb",D26="mg/acre","mg",D26="g/acre","g",D26="kg/acre","kg",D26="","-")</f>
        <v>-</v>
      </c>
      <c r="H26" s="27" cm="1">
        <f t="array" ref="H26">_xlfn.IFS(G26="oz",(F26/378541.1784)*2834952.312,G26="lb",(F26/378541.1784)*45359237,G26="mg",(F26/378541.1784)*100,G26="g",(F26/378541.1784)*100000,G26="kg",(F26/378541.1784)*100000000,G26="-",0)</f>
        <v>0</v>
      </c>
      <c r="I26" s="10" t="str" cm="1">
        <f t="array" ref="I26">_xlfn.IFS(H26=0,"-",H26&gt;0,"mg")</f>
        <v>-</v>
      </c>
      <c r="M26" s="25"/>
    </row>
    <row r="27" spans="1:14" customFormat="1" x14ac:dyDescent="0.2">
      <c r="A27" s="32" t="s">
        <v>29</v>
      </c>
      <c r="B27" s="22"/>
      <c r="C27" s="23"/>
      <c r="D27" s="24"/>
      <c r="E27" s="11" cm="1">
        <f t="array" ref="E27">_xlfn.IFS(B3="10 gal/acre",10,B3="15 gal/acre",6.67,B3="20 gal/acre",5,B3="25 gal/acre",4,B3="30 gal/acre",3.33,B3="35 gal/acre",2.86,B3="40 gal/acre",1.5,B3="",0)</f>
        <v>0</v>
      </c>
      <c r="F27" s="12">
        <f t="shared" si="0"/>
        <v>0</v>
      </c>
      <c r="G27" s="13" t="str" cm="1">
        <f t="array" ref="G27">_xlfn.IFS(D27="fl oz/acre","fl oz",D27="tsp/acre","tsp",D27="tbsp/acre","tbsp",D27="cup/acre","cup",D27="pt/acre","pt",D27="qt/acre","qt",D27="gal/acre","gal",D27="mL/acre","mL",D27="L/acre","L",D27="","-")</f>
        <v>-</v>
      </c>
      <c r="H27" s="28" cm="1">
        <f t="array" ref="H27">_xlfn.IFS(G27="fl oz",F27/128,G27="tsp",F27/768,G27="tbsp",F27/256,G27="cup",F27/16,G27="pt",F27/8,G27="qt",F27/4,G27="gal",F27,G27="mL",F27/3785.411784,G27="L",F27/3.785411784,G27="-",0)</f>
        <v>0</v>
      </c>
      <c r="I27" s="13" t="str" cm="1">
        <f t="array" ref="I27">_xlfn.IFS(H27=0,"-",H27&gt;0,"mL")</f>
        <v>-</v>
      </c>
      <c r="M27" s="25"/>
    </row>
    <row r="28" spans="1:14" customFormat="1" x14ac:dyDescent="0.2">
      <c r="A28" s="35" t="s">
        <v>30</v>
      </c>
      <c r="B28" s="16"/>
      <c r="C28" s="17"/>
      <c r="D28" s="18"/>
      <c r="E28" s="5" cm="1">
        <f t="array" ref="E28">_xlfn.IFS(B3="10 gal/acre",10,B3="15 gal/acre",6.67,B3="20 gal/acre",5,B3="25 gal/acre",4,B3="30 gal/acre",3.33,B3="35 gal/acre",2.86,B3="40 gal/acre",1.5,B3="",0)</f>
        <v>0</v>
      </c>
      <c r="F28" s="6">
        <f t="shared" si="0"/>
        <v>0</v>
      </c>
      <c r="G28" s="7" t="str" cm="1">
        <f t="array" ref="G28">_xlfn.IFS(D28="fl oz/acre","fl oz",D28="tsp/acre","tsp",D28="tbsp/acre","tbsp",D28="cup/acre","cup",D28="pt/acre","pt",D28="qt/acre","qt",D28="gal/acre","gal",D28="mL/acre","mL",D28="L/acre","L",D28="","-")</f>
        <v>-</v>
      </c>
      <c r="H28" s="26" cm="1">
        <f t="array" ref="H28">_xlfn.IFS(G28="fl oz",F28/128,G28="tsp",F28/768,G28="tbsp",F28/256,G28="cup",F28/16,G28="pt",F28/8,G28="qt",F28/4,G28="gal",F28,G28="mL",F28/3785.411784,G28="L",F28/3.785411784,G28="-",0)</f>
        <v>0</v>
      </c>
      <c r="I28" s="7" t="str" cm="1">
        <f t="array" ref="I28">_xlfn.IFS(H28=0,"-",H28&gt;0,"mL")</f>
        <v>-</v>
      </c>
      <c r="M28" s="25"/>
    </row>
    <row r="29" spans="1:14" x14ac:dyDescent="0.2">
      <c r="A29" s="41" t="s">
        <v>34</v>
      </c>
    </row>
    <row r="32" spans="1:14" hidden="1" x14ac:dyDescent="0.2">
      <c r="H32" s="43"/>
    </row>
    <row r="40" ht="16" hidden="1" customHeight="1" x14ac:dyDescent="0.2"/>
    <row r="41" ht="16" hidden="1" customHeight="1" x14ac:dyDescent="0.2"/>
    <row r="42" ht="16" hidden="1" customHeight="1" x14ac:dyDescent="0.2"/>
    <row r="43" ht="16" hidden="1" customHeight="1" x14ac:dyDescent="0.2"/>
    <row r="44" ht="16" hidden="1" customHeight="1" x14ac:dyDescent="0.2"/>
  </sheetData>
  <mergeCells count="1">
    <mergeCell ref="A1:I1"/>
  </mergeCells>
  <dataValidations count="4">
    <dataValidation type="list" allowBlank="1" showInputMessage="1" showErrorMessage="1" sqref="D27:D28 D18:D23 D9" xr:uid="{3421C81D-A495-F641-A263-71267E64369A}">
      <formula1>"fl oz/acre, tsp/acre, tbsp/acre, cup/acre, pt/acre, qt/acre, gal/acre, mL/acre, L/acre"</formula1>
    </dataValidation>
    <dataValidation type="list" allowBlank="1" showInputMessage="1" showErrorMessage="1" sqref="D24:D26 D10:D17" xr:uid="{8EF953A2-2AE2-C442-8990-03527F323027}">
      <formula1>"oz/acre, lb/acre, mg/acre, g/acre, kg/acre"</formula1>
    </dataValidation>
    <dataValidation type="list" allowBlank="1" showErrorMessage="1" promptTitle="Spray Volume" prompt="Select the the total spray volume you intend to use for your pesticide application." sqref="B3" xr:uid="{D9FAE840-D4BF-D847-ADF1-BDD4853584C8}">
      <formula1>"10 gal/acre, 15 gal/acre, 20 gal/acre, 25 gal/acre, 30 gal/acre, 35 gal/acre, 40 gal/acre"</formula1>
    </dataValidation>
    <dataValidation allowBlank="1" showInputMessage="1" showErrorMessage="1" promptTitle="Quick Converter" prompt="Some labels express spray volume and/or application rate in units per 1,000 square feet. If that is the case, enter that number here, and it will be converted to units per acre below." sqref="J5 B5" xr:uid="{C035CC0F-494A-884B-8AC6-DE0F5727CE3B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Jar Test Proportions Calculator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Jar Test Proportions Calculator</dc:title>
  <dc:subject/>
  <dc:creator/>
  <cp:keywords/>
  <dc:description/>
  <cp:lastModifiedBy>Gregory Puckett</cp:lastModifiedBy>
  <dcterms:created xsi:type="dcterms:W3CDTF">2022-05-05T13:37:20Z</dcterms:created>
  <dcterms:modified xsi:type="dcterms:W3CDTF">2026-03-25T18:11:47Z</dcterms:modified>
  <cp:category/>
</cp:coreProperties>
</file>